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0" windowHeight="9300" firstSheet="1" activeTab="1"/>
  </bookViews>
  <sheets>
    <sheet name="legend" sheetId="1" state="hidden" r:id="rId1"/>
    <sheet name="EvalForm DG" sheetId="2" r:id="rId2"/>
  </sheets>
  <externalReferences>
    <externalReference r:id="rId5"/>
  </externalReferences>
  <definedNames>
    <definedName name="GAF">'legend'!$A$13:$A$15</definedName>
    <definedName name="_xlnm.Print_Area" localSheetId="1">'EvalForm DG'!$A:$D</definedName>
    <definedName name="Rclub">'legend'!$E$2:$E$89</definedName>
    <definedName name="RFD">'legend'!$A$8:$A$10</definedName>
    <definedName name="status">#REF!</definedName>
    <definedName name="Sustein">'legend'!$A$25:$A$27</definedName>
    <definedName name="Target">'legend'!$A$19:$A$21</definedName>
    <definedName name="yes_no">'legend'!$A$4:$A$5</definedName>
  </definedNames>
  <calcPr fullCalcOnLoad="1"/>
</workbook>
</file>

<file path=xl/sharedStrings.xml><?xml version="1.0" encoding="utf-8"?>
<sst xmlns="http://schemas.openxmlformats.org/spreadsheetml/2006/main" count="139" uniqueCount="139">
  <si>
    <t>Да</t>
  </si>
  <si>
    <t>Не</t>
  </si>
  <si>
    <t>yes_no</t>
  </si>
  <si>
    <t>Проектът отговаря на потребностите на общността и е обществено значим</t>
  </si>
  <si>
    <t>Проектът съответства на всички практики и ръководства за хуманитарни грантове на РИ</t>
  </si>
  <si>
    <t>Налице е пряко участие на ротарианците в изпълнението на проекта</t>
  </si>
  <si>
    <t>Айтос</t>
  </si>
  <si>
    <t>Асеновград</t>
  </si>
  <si>
    <t>Балчик</t>
  </si>
  <si>
    <t>Банско-Разлог</t>
  </si>
  <si>
    <t>Изберете име на клуба</t>
  </si>
  <si>
    <t>TODAY</t>
  </si>
  <si>
    <t>RFD</t>
  </si>
  <si>
    <t>ежегодни</t>
  </si>
  <si>
    <t>епизодични</t>
  </si>
  <si>
    <t>няма</t>
  </si>
  <si>
    <t>No</t>
  </si>
  <si>
    <t>година чартиране</t>
  </si>
  <si>
    <t>Банкя</t>
  </si>
  <si>
    <t>Берковица</t>
  </si>
  <si>
    <t>Благоевград-Център</t>
  </si>
  <si>
    <t>Ботевград</t>
  </si>
  <si>
    <t>Бургас</t>
  </si>
  <si>
    <t>Бургас-Пиргос</t>
  </si>
  <si>
    <t>Бургас-Приморие</t>
  </si>
  <si>
    <t>Варна</t>
  </si>
  <si>
    <t>Варна-Галатея</t>
  </si>
  <si>
    <t>Варна-Евксиноград</t>
  </si>
  <si>
    <t>Велико Търново</t>
  </si>
  <si>
    <t>Велинград</t>
  </si>
  <si>
    <t>Видин</t>
  </si>
  <si>
    <t>Враца</t>
  </si>
  <si>
    <t>Габрово</t>
  </si>
  <si>
    <t>Горна Оряховица</t>
  </si>
  <si>
    <t>Гоце Делчев</t>
  </si>
  <si>
    <t>Димитровград</t>
  </si>
  <si>
    <t>Добрич</t>
  </si>
  <si>
    <t>Дупница</t>
  </si>
  <si>
    <t>Елена</t>
  </si>
  <si>
    <t>Златоград</t>
  </si>
  <si>
    <t>Каварна</t>
  </si>
  <si>
    <t>Казанлък</t>
  </si>
  <si>
    <t>Карлово</t>
  </si>
  <si>
    <t>Карнобат</t>
  </si>
  <si>
    <t>Козлодуй-Аугуста</t>
  </si>
  <si>
    <t>Кърджали</t>
  </si>
  <si>
    <t>Кюстендил</t>
  </si>
  <si>
    <t>Ловеч</t>
  </si>
  <si>
    <t>Любимец</t>
  </si>
  <si>
    <t>Мездра</t>
  </si>
  <si>
    <t>Момчилград</t>
  </si>
  <si>
    <t>Монтана</t>
  </si>
  <si>
    <t>Несебър</t>
  </si>
  <si>
    <t>Нова Загора</t>
  </si>
  <si>
    <t>Пазарджик</t>
  </si>
  <si>
    <t>Пазарджик-Бесепара</t>
  </si>
  <si>
    <t>Панагюрище</t>
  </si>
  <si>
    <t>Петрич</t>
  </si>
  <si>
    <t>Пирдоп</t>
  </si>
  <si>
    <t>Плевен-Центрум</t>
  </si>
  <si>
    <t>Пловдив</t>
  </si>
  <si>
    <t>Пловдив-Пълдин</t>
  </si>
  <si>
    <t>Пловдив-Филипопол</t>
  </si>
  <si>
    <t>Поморие</t>
  </si>
  <si>
    <t>Попово</t>
  </si>
  <si>
    <t>Провадия</t>
  </si>
  <si>
    <t>Раднево</t>
  </si>
  <si>
    <t>Разград</t>
  </si>
  <si>
    <t>Русе</t>
  </si>
  <si>
    <t>Русе-Дунав</t>
  </si>
  <si>
    <t>Самоков</t>
  </si>
  <si>
    <t>Сандански</t>
  </si>
  <si>
    <t>Свиленград</t>
  </si>
  <si>
    <t>Свищов</t>
  </si>
  <si>
    <t>Севлиево</t>
  </si>
  <si>
    <t>Силистра</t>
  </si>
  <si>
    <t>Сливен</t>
  </si>
  <si>
    <t>Смолян</t>
  </si>
  <si>
    <t>Созопол</t>
  </si>
  <si>
    <t>София</t>
  </si>
  <si>
    <t>София-Балкан</t>
  </si>
  <si>
    <t>София-Витоша</t>
  </si>
  <si>
    <t>София-Възраждане</t>
  </si>
  <si>
    <t>София-Интернешънъл</t>
  </si>
  <si>
    <t>София-Капитал</t>
  </si>
  <si>
    <t>София-Сердика</t>
  </si>
  <si>
    <t>София-Сити</t>
  </si>
  <si>
    <t>София-Тангра</t>
  </si>
  <si>
    <t>София-Център</t>
  </si>
  <si>
    <t>Стара Загора</t>
  </si>
  <si>
    <t>Троян</t>
  </si>
  <si>
    <t>Тутракан</t>
  </si>
  <si>
    <t>Търговище</t>
  </si>
  <si>
    <t>Харманли</t>
  </si>
  <si>
    <t>Хасково</t>
  </si>
  <si>
    <t>Хасково-Аида</t>
  </si>
  <si>
    <t>Червен бряг</t>
  </si>
  <si>
    <t>Шумен</t>
  </si>
  <si>
    <t>Ямбол</t>
  </si>
  <si>
    <t>Ротари клуба има направени дарения към Фондация „Ротари”</t>
  </si>
  <si>
    <t>Ако в някоя от жълтите клетки стои обяснение или дава грешка, най-вероятно не сте попълнили някоя от зелените или сини клетки.</t>
  </si>
  <si>
    <t>GAF</t>
  </si>
  <si>
    <t>Дистрикт 2482 си запазва правото да промени стойността на исканата финансова помощ, ако открие неточности в таблицата и след окончателната оценка.</t>
  </si>
  <si>
    <t>RC</t>
  </si>
  <si>
    <r>
      <t>Указания:</t>
    </r>
    <r>
      <rPr>
        <sz val="10"/>
        <color indexed="63"/>
        <rFont val="Calibri"/>
        <family val="2"/>
      </rPr>
      <t xml:space="preserve">
</t>
    </r>
    <r>
      <rPr>
        <b/>
        <sz val="10"/>
        <color indexed="63"/>
        <rFont val="Calibri"/>
        <family val="2"/>
      </rPr>
      <t>Зелените полета</t>
    </r>
    <r>
      <rPr>
        <sz val="10"/>
        <color indexed="63"/>
        <rFont val="Calibri"/>
        <family val="2"/>
      </rPr>
      <t xml:space="preserve"> са избор от падащо меню. </t>
    </r>
    <r>
      <rPr>
        <b/>
        <sz val="10"/>
        <color indexed="63"/>
        <rFont val="Calibri"/>
        <family val="2"/>
      </rPr>
      <t>Задължително се попълват.</t>
    </r>
    <r>
      <rPr>
        <sz val="10"/>
        <color indexed="63"/>
        <rFont val="Calibri"/>
        <family val="2"/>
      </rPr>
      <t xml:space="preserve">
Жълтите полета са заключени за попълване. В тях данните излизат автоматично.
Попълват се </t>
    </r>
    <r>
      <rPr>
        <b/>
        <sz val="10"/>
        <color indexed="63"/>
        <rFont val="Calibri"/>
        <family val="2"/>
      </rPr>
      <t>задължително</t>
    </r>
    <r>
      <rPr>
        <sz val="10"/>
        <color indexed="63"/>
        <rFont val="Calibri"/>
        <family val="2"/>
      </rPr>
      <t xml:space="preserve"> </t>
    </r>
    <r>
      <rPr>
        <b/>
        <sz val="10"/>
        <color indexed="63"/>
        <rFont val="Calibri"/>
        <family val="2"/>
      </rPr>
      <t>ръчно данни</t>
    </r>
    <r>
      <rPr>
        <sz val="10"/>
        <color indexed="63"/>
        <rFont val="Calibri"/>
        <family val="2"/>
      </rPr>
      <t xml:space="preserve"> само </t>
    </r>
    <r>
      <rPr>
        <b/>
        <sz val="10"/>
        <color indexed="63"/>
        <rFont val="Calibri"/>
        <family val="2"/>
      </rPr>
      <t>в сините полета</t>
    </r>
    <r>
      <rPr>
        <sz val="10"/>
        <color indexed="63"/>
        <rFont val="Calibri"/>
        <family val="2"/>
      </rPr>
      <t>.</t>
    </r>
  </si>
  <si>
    <t>Проектът е съобразен с мисията на Фондация Ротари и поне една от зоните на фокус</t>
  </si>
  <si>
    <t>пълно съответствие</t>
  </si>
  <si>
    <t>частично съответствие</t>
  </si>
  <si>
    <t>с много пропуски</t>
  </si>
  <si>
    <t>Target</t>
  </si>
  <si>
    <t>изпълнени и двата критерия</t>
  </si>
  <si>
    <t>изпълнен само един критерий</t>
  </si>
  <si>
    <t>1. Целевата група е дефинирана ясно и точно.
2. Ползвател на проекта е голяма група хора</t>
  </si>
  <si>
    <t>и двата критерия не са изпълнени</t>
  </si>
  <si>
    <t>В каква степен е гарантирана устойчивостта на постигнатите резултати след приключване на проекта</t>
  </si>
  <si>
    <t>Sustein</t>
  </si>
  <si>
    <t>напълно</t>
  </si>
  <si>
    <t>частично</t>
  </si>
  <si>
    <t>не е гарантирана</t>
  </si>
  <si>
    <t>Съфинансиране</t>
  </si>
  <si>
    <t>Моля, уверите се, че сте попълнили всички клетки в оценителната форма преди да я изпратите на комитета за оценка заедно с вашето проектно предложение.</t>
  </si>
  <si>
    <r>
      <rPr>
        <b/>
        <sz val="10"/>
        <color indexed="63"/>
        <rFont val="Calibri"/>
        <family val="2"/>
      </rPr>
      <t>Ако тези три условия не са изпълнени кумулативно, то проектното предложение няма да бъде разглеждано и оценявано.</t>
    </r>
    <r>
      <rPr>
        <sz val="10"/>
        <color indexed="63"/>
        <rFont val="Calibri"/>
        <family val="2"/>
      </rPr>
      <t xml:space="preserve">
Ако отговаряте на задължителните условия, моля да попълните таблицата по-долу.</t>
    </r>
  </si>
  <si>
    <t>Въведете името на проекта</t>
  </si>
  <si>
    <t>ОБЩА СУМА проекта</t>
  </si>
  <si>
    <t>СУМА на гранта - от Д2482</t>
  </si>
  <si>
    <r>
      <t xml:space="preserve">Per capita на Вашия Ротари клуб е:
</t>
    </r>
    <r>
      <rPr>
        <sz val="10"/>
        <color indexed="10"/>
        <rFont val="Calibri"/>
        <family val="2"/>
      </rPr>
      <t>/въвежда се от Дистриктната комисия по оценка/</t>
    </r>
  </si>
  <si>
    <r>
      <t xml:space="preserve">ОБЩ БРОЙ ТОЧКИ ЗА ОЦЕНКА НА ПРОЕКТА:
</t>
    </r>
    <r>
      <rPr>
        <sz val="10"/>
        <rFont val="Calibri"/>
        <family val="2"/>
      </rPr>
      <t>/максимален брой точки: 100/</t>
    </r>
  </si>
  <si>
    <t>Брой членове</t>
  </si>
  <si>
    <r>
      <t xml:space="preserve">Съфинансиране на проекта от клуба, вкл. привлечени средства от партньори: </t>
    </r>
    <r>
      <rPr>
        <i/>
        <sz val="9"/>
        <rFont val="Calibri"/>
        <family val="2"/>
      </rPr>
      <t>&lt;=20% - 10 т.; &gt;20% &amp; &lt;=50% - 15 т.; &lt;50% - 20 т.</t>
    </r>
  </si>
  <si>
    <r>
      <t>Пълнота на представената информация за проекта от Ротари клуба пред Дистриктната комисия: /</t>
    </r>
    <r>
      <rPr>
        <i/>
        <sz val="9"/>
        <rFont val="Calibri"/>
        <family val="2"/>
      </rPr>
      <t>Ясно дефинирани и необходими дейности в съответствие с планираните цели и резултат/</t>
    </r>
  </si>
  <si>
    <t>от Партньори</t>
  </si>
  <si>
    <r>
      <t xml:space="preserve">(посочва се само стойностите в долари, </t>
    </r>
    <r>
      <rPr>
        <b/>
        <sz val="10"/>
        <color indexed="10"/>
        <rFont val="Calibri"/>
        <family val="2"/>
      </rPr>
      <t xml:space="preserve">без изписване на валутата </t>
    </r>
    <r>
      <rPr>
        <sz val="10"/>
        <color indexed="10"/>
        <rFont val="Calibri"/>
        <family val="2"/>
      </rPr>
      <t>- от раздел 5 на формуляра)</t>
    </r>
  </si>
  <si>
    <t>Стара Загора-Берое</t>
  </si>
  <si>
    <t>Пловдив-Интернешънъл</t>
  </si>
  <si>
    <t>София-Триадица</t>
  </si>
  <si>
    <t>Критерии за оценка на проекти кандидатстващи за средства от Дистрикт фонда 2020-21 г.</t>
  </si>
  <si>
    <r>
      <rPr>
        <b/>
        <sz val="10"/>
        <color indexed="63"/>
        <rFont val="Calibri"/>
        <family val="2"/>
      </rPr>
      <t>Клубът ЗАДЪЛЖИТЕЛНО трябва да отговаря на следните КРИТЕРИИ:</t>
    </r>
    <r>
      <rPr>
        <sz val="10"/>
        <color indexed="63"/>
        <rFont val="Calibri"/>
        <family val="2"/>
      </rPr>
      <t xml:space="preserve">
1. Ротари клубът няма просрочени задължения към РИ и Д-2482 през последните три години.
2. Ротари клубът поддържа задължителен абонамент за периодичните ротариански издания, с общ брой равен на броя на активните членове на клуба през последните три години.
3. Ротари клубът е квалифициран за Ротарианската 2020-21 година.</t>
    </r>
  </si>
  <si>
    <t>към началото на 2020-2021 г.</t>
  </si>
  <si>
    <t>Партньорски участия - други Ротари клубове от дистрикта, РАК, ИАК, други НПО, общини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</si>
</sst>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"/>
    <numFmt numFmtId="185" formatCode="0.0"/>
    <numFmt numFmtId="186" formatCode="mm/yyyy"/>
    <numFmt numFmtId="187" formatCode="[$$-409]#,##0"/>
    <numFmt numFmtId="188" formatCode="[$$-409]\ #,##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0"/>
      <color indexed="63"/>
      <name val="Calibri"/>
      <family val="2"/>
    </font>
    <font>
      <b/>
      <i/>
      <sz val="10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34999001026153564"/>
      <name val="Arial"/>
      <family val="2"/>
    </font>
    <font>
      <sz val="10"/>
      <color theme="1" tint="0.34999001026153564"/>
      <name val="Calibri"/>
      <family val="2"/>
    </font>
    <font>
      <b/>
      <i/>
      <sz val="10"/>
      <color theme="1" tint="0.24998000264167786"/>
      <name val="Calibri"/>
      <family val="2"/>
    </font>
    <font>
      <sz val="10"/>
      <color theme="1" tint="0.24998000264167786"/>
      <name val="Calibri"/>
      <family val="2"/>
    </font>
    <font>
      <sz val="10"/>
      <color rgb="FFFF0000"/>
      <name val="Calibri"/>
      <family val="2"/>
    </font>
    <font>
      <i/>
      <sz val="10"/>
      <color theme="1" tint="0.3499900102615356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medium"/>
      <bottom style="medium">
        <color indexed="12"/>
      </bottom>
    </border>
    <border>
      <left style="medium"/>
      <right style="medium"/>
      <top style="medium">
        <color indexed="12"/>
      </top>
      <bottom style="medium">
        <color indexed="12"/>
      </bottom>
    </border>
    <border>
      <left style="medium"/>
      <right style="medium"/>
      <top style="medium">
        <color indexed="12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184" fontId="1" fillId="33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5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8" fillId="0" borderId="15" xfId="0" applyFont="1" applyBorder="1" applyAlignment="1">
      <alignment vertical="center" wrapText="1"/>
    </xf>
    <xf numFmtId="0" fontId="6" fillId="34" borderId="16" xfId="0" applyFont="1" applyFill="1" applyBorder="1" applyAlignment="1" applyProtection="1">
      <alignment vertical="center" wrapText="1"/>
      <protection/>
    </xf>
    <xf numFmtId="0" fontId="28" fillId="0" borderId="16" xfId="0" applyFont="1" applyBorder="1" applyAlignment="1">
      <alignment vertical="center" wrapText="1"/>
    </xf>
    <xf numFmtId="0" fontId="28" fillId="0" borderId="15" xfId="0" applyFont="1" applyBorder="1" applyAlignment="1" applyProtection="1">
      <alignment vertical="center" wrapText="1"/>
      <protection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184" fontId="0" fillId="0" borderId="18" xfId="0" applyNumberFormat="1" applyFont="1" applyBorder="1" applyAlignment="1">
      <alignment horizontal="center" vertical="top" wrapText="1"/>
    </xf>
    <xf numFmtId="184" fontId="0" fillId="35" borderId="18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" fontId="28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6" fillId="37" borderId="22" xfId="0" applyFont="1" applyFill="1" applyBorder="1" applyAlignment="1" applyProtection="1">
      <alignment horizontal="center" vertical="center"/>
      <protection locked="0"/>
    </xf>
    <xf numFmtId="0" fontId="29" fillId="33" borderId="22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37" borderId="2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1" fontId="30" fillId="32" borderId="15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6" fillId="0" borderId="0" xfId="0" applyFont="1" applyAlignment="1" applyProtection="1">
      <alignment/>
      <protection/>
    </xf>
    <xf numFmtId="0" fontId="28" fillId="0" borderId="0" xfId="0" applyFont="1" applyAlignment="1">
      <alignment vertical="center" wrapText="1"/>
    </xf>
    <xf numFmtId="0" fontId="31" fillId="38" borderId="15" xfId="0" applyFont="1" applyFill="1" applyBorder="1" applyAlignment="1">
      <alignment horizontal="right" vertical="center" wrapText="1" indent="1"/>
    </xf>
    <xf numFmtId="0" fontId="28" fillId="34" borderId="23" xfId="0" applyFont="1" applyFill="1" applyBorder="1" applyAlignment="1" applyProtection="1">
      <alignment horizontal="right" vertical="center" wrapText="1"/>
      <protection/>
    </xf>
    <xf numFmtId="10" fontId="6" fillId="33" borderId="2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/>
    </xf>
    <xf numFmtId="0" fontId="53" fillId="0" borderId="0" xfId="0" applyFont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6" fillId="0" borderId="16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31" fillId="37" borderId="23" xfId="0" applyFont="1" applyFill="1" applyBorder="1" applyAlignment="1" applyProtection="1">
      <alignment horizontal="center" vertical="center" wrapText="1"/>
      <protection locked="0"/>
    </xf>
    <xf numFmtId="0" fontId="31" fillId="37" borderId="26" xfId="0" applyFont="1" applyFill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>
      <alignment horizontal="right" vertical="center" wrapText="1" indent="1"/>
    </xf>
    <xf numFmtId="0" fontId="28" fillId="0" borderId="28" xfId="0" applyFont="1" applyBorder="1" applyAlignment="1">
      <alignment horizontal="right" vertical="center" wrapText="1" indent="1"/>
    </xf>
    <xf numFmtId="0" fontId="28" fillId="36" borderId="16" xfId="0" applyFont="1" applyFill="1" applyBorder="1" applyAlignment="1" applyProtection="1">
      <alignment horizontal="center" vertical="center" wrapText="1"/>
      <protection locked="0"/>
    </xf>
    <xf numFmtId="0" fontId="28" fillId="36" borderId="26" xfId="0" applyFont="1" applyFill="1" applyBorder="1" applyAlignment="1" applyProtection="1">
      <alignment horizontal="center" vertical="center" wrapText="1"/>
      <protection locked="0"/>
    </xf>
    <xf numFmtId="0" fontId="28" fillId="36" borderId="23" xfId="0" applyFont="1" applyFill="1" applyBorder="1" applyAlignment="1" applyProtection="1">
      <alignment horizontal="center" vertical="center" wrapText="1"/>
      <protection locked="0"/>
    </xf>
    <xf numFmtId="0" fontId="28" fillId="34" borderId="16" xfId="0" applyFont="1" applyFill="1" applyBorder="1" applyAlignment="1">
      <alignment horizontal="left" vertical="center" wrapText="1"/>
    </xf>
    <xf numFmtId="0" fontId="28" fillId="34" borderId="23" xfId="0" applyFont="1" applyFill="1" applyBorder="1" applyAlignment="1">
      <alignment horizontal="left" vertical="center" wrapText="1"/>
    </xf>
    <xf numFmtId="0" fontId="28" fillId="34" borderId="26" xfId="0" applyFont="1" applyFill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47625</xdr:rowOff>
    </xdr:from>
    <xdr:to>
      <xdr:col>3</xdr:col>
      <xdr:colOff>942975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762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C%20D2482_per%20cap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 capi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47">
      <selection activeCell="I55" sqref="I55"/>
    </sheetView>
  </sheetViews>
  <sheetFormatPr defaultColWidth="9.140625" defaultRowHeight="12.75"/>
  <cols>
    <col min="1" max="1" width="31.140625" style="0" bestFit="1" customWidth="1"/>
    <col min="2" max="2" width="10.140625" style="0" bestFit="1" customWidth="1"/>
    <col min="3" max="3" width="2.140625" style="0" customWidth="1"/>
    <col min="4" max="4" width="3.421875" style="0" bestFit="1" customWidth="1"/>
    <col min="5" max="5" width="24.140625" style="0" customWidth="1"/>
    <col min="6" max="6" width="17.57421875" style="0" bestFit="1" customWidth="1"/>
  </cols>
  <sheetData>
    <row r="1" spans="1:6" ht="13.5" thickBot="1">
      <c r="A1" t="s">
        <v>11</v>
      </c>
      <c r="B1" s="6">
        <f ca="1">TODAY()</f>
        <v>44077</v>
      </c>
      <c r="D1" s="8" t="s">
        <v>16</v>
      </c>
      <c r="E1" s="9" t="s">
        <v>103</v>
      </c>
      <c r="F1" s="10" t="s">
        <v>17</v>
      </c>
    </row>
    <row r="2" spans="4:6" ht="12.75" thickBot="1">
      <c r="D2" s="19">
        <v>1</v>
      </c>
      <c r="E2" s="23" t="s">
        <v>6</v>
      </c>
      <c r="F2" s="21">
        <v>40108</v>
      </c>
    </row>
    <row r="3" spans="1:6" s="7" customFormat="1" ht="12.75" thickBot="1">
      <c r="A3" s="7" t="s">
        <v>2</v>
      </c>
      <c r="D3" s="19">
        <v>2</v>
      </c>
      <c r="E3" s="24" t="s">
        <v>7</v>
      </c>
      <c r="F3" s="21">
        <v>36229</v>
      </c>
    </row>
    <row r="4" spans="1:6" ht="12.75" thickBot="1">
      <c r="A4" s="1" t="s">
        <v>0</v>
      </c>
      <c r="D4" s="19">
        <v>3</v>
      </c>
      <c r="E4" s="24" t="s">
        <v>8</v>
      </c>
      <c r="F4" s="21">
        <v>39360</v>
      </c>
    </row>
    <row r="5" spans="1:6" ht="12.75" thickBot="1">
      <c r="A5" s="2" t="s">
        <v>1</v>
      </c>
      <c r="D5" s="19">
        <v>4</v>
      </c>
      <c r="E5" s="24" t="s">
        <v>18</v>
      </c>
      <c r="F5" s="21">
        <v>41411</v>
      </c>
    </row>
    <row r="6" spans="4:6" ht="12.75" thickBot="1">
      <c r="D6" s="19">
        <v>5</v>
      </c>
      <c r="E6" s="24" t="s">
        <v>9</v>
      </c>
      <c r="F6" s="21">
        <v>37950</v>
      </c>
    </row>
    <row r="7" spans="1:6" ht="12.75" thickBot="1">
      <c r="A7" s="7" t="s">
        <v>12</v>
      </c>
      <c r="D7" s="19">
        <v>6</v>
      </c>
      <c r="E7" s="24" t="s">
        <v>19</v>
      </c>
      <c r="F7" s="21">
        <v>38216</v>
      </c>
    </row>
    <row r="8" spans="1:6" ht="12.75" thickBot="1">
      <c r="A8" s="1" t="s">
        <v>13</v>
      </c>
      <c r="D8" s="19">
        <v>7</v>
      </c>
      <c r="E8" s="24" t="s">
        <v>20</v>
      </c>
      <c r="F8" s="21">
        <v>37213</v>
      </c>
    </row>
    <row r="9" spans="1:6" ht="12.75" thickBot="1">
      <c r="A9" s="5" t="s">
        <v>14</v>
      </c>
      <c r="D9" s="19">
        <v>8</v>
      </c>
      <c r="E9" s="24" t="s">
        <v>21</v>
      </c>
      <c r="F9" s="21">
        <v>39920</v>
      </c>
    </row>
    <row r="10" spans="1:6" ht="12.75" thickBot="1">
      <c r="A10" s="2" t="s">
        <v>15</v>
      </c>
      <c r="D10" s="19">
        <v>9</v>
      </c>
      <c r="E10" s="24" t="s">
        <v>22</v>
      </c>
      <c r="F10" s="21">
        <v>33987</v>
      </c>
    </row>
    <row r="11" spans="4:6" ht="12.75" thickBot="1">
      <c r="D11" s="19">
        <v>10</v>
      </c>
      <c r="E11" s="24" t="s">
        <v>23</v>
      </c>
      <c r="F11" s="21">
        <v>37760</v>
      </c>
    </row>
    <row r="12" spans="1:6" ht="12.75" thickBot="1">
      <c r="A12" s="7" t="s">
        <v>101</v>
      </c>
      <c r="D12" s="19">
        <v>11</v>
      </c>
      <c r="E12" s="24" t="s">
        <v>24</v>
      </c>
      <c r="F12" s="21">
        <v>38069</v>
      </c>
    </row>
    <row r="13" spans="1:6" ht="12.75" thickBot="1">
      <c r="A13" s="13" t="s">
        <v>106</v>
      </c>
      <c r="D13" s="19">
        <v>12</v>
      </c>
      <c r="E13" s="24" t="s">
        <v>25</v>
      </c>
      <c r="F13" s="22">
        <v>13053</v>
      </c>
    </row>
    <row r="14" spans="1:6" ht="12.75" thickBot="1">
      <c r="A14" s="28" t="s">
        <v>107</v>
      </c>
      <c r="D14" s="19">
        <v>13</v>
      </c>
      <c r="E14" s="24" t="s">
        <v>26</v>
      </c>
      <c r="F14" s="21">
        <v>37760</v>
      </c>
    </row>
    <row r="15" spans="1:6" ht="12.75" thickBot="1">
      <c r="A15" s="14" t="s">
        <v>108</v>
      </c>
      <c r="D15" s="19">
        <v>14</v>
      </c>
      <c r="E15" s="24" t="s">
        <v>27</v>
      </c>
      <c r="F15" s="21">
        <v>39315</v>
      </c>
    </row>
    <row r="16" spans="4:6" ht="12.75" thickBot="1">
      <c r="D16" s="19">
        <v>15</v>
      </c>
      <c r="E16" s="24" t="s">
        <v>28</v>
      </c>
      <c r="F16" s="22">
        <v>14197</v>
      </c>
    </row>
    <row r="17" spans="4:6" ht="12.75" thickBot="1">
      <c r="D17" s="19">
        <v>16</v>
      </c>
      <c r="E17" s="24" t="s">
        <v>29</v>
      </c>
      <c r="F17" s="21">
        <v>38893</v>
      </c>
    </row>
    <row r="18" spans="1:6" ht="12.75" thickBot="1">
      <c r="A18" s="7" t="s">
        <v>109</v>
      </c>
      <c r="D18" s="19">
        <v>17</v>
      </c>
      <c r="E18" s="24" t="s">
        <v>30</v>
      </c>
      <c r="F18" s="21">
        <v>35961</v>
      </c>
    </row>
    <row r="19" spans="1:6" ht="12.75" thickBot="1">
      <c r="A19" s="13" t="s">
        <v>110</v>
      </c>
      <c r="D19" s="19">
        <v>18</v>
      </c>
      <c r="E19" s="24" t="s">
        <v>31</v>
      </c>
      <c r="F19" s="21">
        <v>37208</v>
      </c>
    </row>
    <row r="20" spans="1:6" ht="12.75" thickBot="1">
      <c r="A20" s="28" t="s">
        <v>111</v>
      </c>
      <c r="D20" s="19">
        <v>19</v>
      </c>
      <c r="E20" s="24" t="s">
        <v>32</v>
      </c>
      <c r="F20" s="21">
        <v>34786</v>
      </c>
    </row>
    <row r="21" spans="1:6" ht="12.75" thickBot="1">
      <c r="A21" s="14" t="s">
        <v>113</v>
      </c>
      <c r="D21" s="19">
        <v>20</v>
      </c>
      <c r="E21" s="24" t="s">
        <v>33</v>
      </c>
      <c r="F21" s="21">
        <v>38331</v>
      </c>
    </row>
    <row r="22" spans="4:6" ht="12.75" thickBot="1">
      <c r="D22" s="19">
        <v>21</v>
      </c>
      <c r="E22" s="24" t="s">
        <v>34</v>
      </c>
      <c r="F22" s="21">
        <v>39798</v>
      </c>
    </row>
    <row r="23" spans="4:6" ht="12.75" thickBot="1">
      <c r="D23" s="19">
        <v>22</v>
      </c>
      <c r="E23" s="24" t="s">
        <v>35</v>
      </c>
      <c r="F23" s="21">
        <v>37218</v>
      </c>
    </row>
    <row r="24" spans="1:6" ht="12.75" thickBot="1">
      <c r="A24" s="7" t="s">
        <v>115</v>
      </c>
      <c r="D24" s="19">
        <v>23</v>
      </c>
      <c r="E24" s="24" t="s">
        <v>36</v>
      </c>
      <c r="F24" s="21">
        <v>35594</v>
      </c>
    </row>
    <row r="25" spans="1:6" ht="12.75" thickBot="1">
      <c r="A25" s="13" t="s">
        <v>116</v>
      </c>
      <c r="D25" s="19">
        <v>24</v>
      </c>
      <c r="E25" s="24" t="s">
        <v>37</v>
      </c>
      <c r="F25" s="21">
        <v>36994</v>
      </c>
    </row>
    <row r="26" spans="1:6" ht="12.75" thickBot="1">
      <c r="A26" s="28" t="s">
        <v>117</v>
      </c>
      <c r="D26" s="19">
        <v>25</v>
      </c>
      <c r="E26" s="24" t="s">
        <v>38</v>
      </c>
      <c r="F26" s="21">
        <v>40721</v>
      </c>
    </row>
    <row r="27" spans="1:6" ht="12.75" thickBot="1">
      <c r="A27" s="14" t="s">
        <v>118</v>
      </c>
      <c r="D27" s="19">
        <v>26</v>
      </c>
      <c r="E27" s="24" t="s">
        <v>39</v>
      </c>
      <c r="F27" s="21">
        <v>38391</v>
      </c>
    </row>
    <row r="28" spans="4:6" ht="12.75" thickBot="1">
      <c r="D28" s="19">
        <v>27</v>
      </c>
      <c r="E28" s="24" t="s">
        <v>40</v>
      </c>
      <c r="F28" s="21">
        <v>38370</v>
      </c>
    </row>
    <row r="29" spans="4:6" ht="12.75" thickBot="1">
      <c r="D29" s="19">
        <v>28</v>
      </c>
      <c r="E29" s="24" t="s">
        <v>41</v>
      </c>
      <c r="F29" s="21">
        <v>36227</v>
      </c>
    </row>
    <row r="30" spans="4:6" ht="12.75" thickBot="1">
      <c r="D30" s="19">
        <v>29</v>
      </c>
      <c r="E30" s="24" t="s">
        <v>42</v>
      </c>
      <c r="F30" s="21">
        <v>38965</v>
      </c>
    </row>
    <row r="31" spans="4:6" ht="12.75" thickBot="1">
      <c r="D31" s="19">
        <v>30</v>
      </c>
      <c r="E31" s="24" t="s">
        <v>43</v>
      </c>
      <c r="F31" s="21">
        <v>39558</v>
      </c>
    </row>
    <row r="32" spans="4:6" ht="12.75" thickBot="1">
      <c r="D32" s="19">
        <v>31</v>
      </c>
      <c r="E32" s="24" t="s">
        <v>44</v>
      </c>
      <c r="F32" s="21">
        <v>38328</v>
      </c>
    </row>
    <row r="33" spans="4:6" ht="12.75" thickBot="1">
      <c r="D33" s="19">
        <v>32</v>
      </c>
      <c r="E33" s="24" t="s">
        <v>45</v>
      </c>
      <c r="F33" s="21">
        <v>35338</v>
      </c>
    </row>
    <row r="34" spans="4:6" ht="12.75" thickBot="1">
      <c r="D34" s="19">
        <v>33</v>
      </c>
      <c r="E34" s="24" t="s">
        <v>46</v>
      </c>
      <c r="F34" s="21">
        <v>37603</v>
      </c>
    </row>
    <row r="35" spans="4:6" ht="12.75" thickBot="1">
      <c r="D35" s="19">
        <v>34</v>
      </c>
      <c r="E35" s="24" t="s">
        <v>47</v>
      </c>
      <c r="F35" s="21">
        <v>37767</v>
      </c>
    </row>
    <row r="36" spans="4:6" ht="12.75" thickBot="1">
      <c r="D36" s="19">
        <v>35</v>
      </c>
      <c r="E36" s="24" t="s">
        <v>48</v>
      </c>
      <c r="F36" s="21">
        <v>40255</v>
      </c>
    </row>
    <row r="37" spans="4:6" ht="12.75" thickBot="1">
      <c r="D37" s="19">
        <v>36</v>
      </c>
      <c r="E37" s="24" t="s">
        <v>49</v>
      </c>
      <c r="F37" s="21">
        <v>39833</v>
      </c>
    </row>
    <row r="38" spans="4:6" ht="12.75" thickBot="1">
      <c r="D38" s="19">
        <v>37</v>
      </c>
      <c r="E38" s="24" t="s">
        <v>50</v>
      </c>
      <c r="F38" s="21">
        <v>37215</v>
      </c>
    </row>
    <row r="39" spans="4:6" ht="12.75" thickBot="1">
      <c r="D39" s="19">
        <v>38</v>
      </c>
      <c r="E39" s="24" t="s">
        <v>51</v>
      </c>
      <c r="F39" s="21">
        <v>36684</v>
      </c>
    </row>
    <row r="40" spans="4:6" ht="12.75" thickBot="1">
      <c r="D40" s="19">
        <v>39</v>
      </c>
      <c r="E40" s="24" t="s">
        <v>52</v>
      </c>
      <c r="F40" s="21">
        <v>36983</v>
      </c>
    </row>
    <row r="41" spans="4:6" ht="12.75" thickBot="1">
      <c r="D41" s="19">
        <v>40</v>
      </c>
      <c r="E41" s="24" t="s">
        <v>53</v>
      </c>
      <c r="F41" s="21">
        <v>37369</v>
      </c>
    </row>
    <row r="42" spans="4:6" ht="12.75" thickBot="1">
      <c r="D42" s="19">
        <v>41</v>
      </c>
      <c r="E42" s="24" t="s">
        <v>54</v>
      </c>
      <c r="F42" s="21">
        <v>34674</v>
      </c>
    </row>
    <row r="43" spans="4:6" ht="12.75" thickBot="1">
      <c r="D43" s="19">
        <v>42</v>
      </c>
      <c r="E43" s="24" t="s">
        <v>55</v>
      </c>
      <c r="F43" s="21">
        <v>39314</v>
      </c>
    </row>
    <row r="44" spans="4:6" ht="12.75" thickBot="1">
      <c r="D44" s="19">
        <v>43</v>
      </c>
      <c r="E44" s="24" t="s">
        <v>56</v>
      </c>
      <c r="F44" s="21">
        <v>37218</v>
      </c>
    </row>
    <row r="45" spans="4:6" ht="12.75" thickBot="1">
      <c r="D45" s="19">
        <v>44</v>
      </c>
      <c r="E45" s="24" t="s">
        <v>57</v>
      </c>
      <c r="F45" s="21">
        <v>38523</v>
      </c>
    </row>
    <row r="46" spans="4:6" ht="12.75" thickBot="1">
      <c r="D46" s="19">
        <v>45</v>
      </c>
      <c r="E46" s="24" t="s">
        <v>58</v>
      </c>
      <c r="F46" s="21">
        <v>38394</v>
      </c>
    </row>
    <row r="47" spans="4:6" ht="12.75" thickBot="1">
      <c r="D47" s="20">
        <v>46</v>
      </c>
      <c r="E47" s="25" t="s">
        <v>59</v>
      </c>
      <c r="F47" s="22">
        <v>13649</v>
      </c>
    </row>
    <row r="48" spans="4:6" ht="12.75" thickBot="1">
      <c r="D48" s="19">
        <v>47</v>
      </c>
      <c r="E48" s="24" t="s">
        <v>60</v>
      </c>
      <c r="F48" s="21">
        <v>33735</v>
      </c>
    </row>
    <row r="49" spans="4:6" ht="12.75" thickBot="1">
      <c r="D49" s="20">
        <v>48</v>
      </c>
      <c r="E49" s="24" t="s">
        <v>133</v>
      </c>
      <c r="F49" s="21">
        <v>43180</v>
      </c>
    </row>
    <row r="50" spans="4:6" ht="12.75" thickBot="1">
      <c r="D50" s="19">
        <v>49</v>
      </c>
      <c r="E50" s="24" t="s">
        <v>61</v>
      </c>
      <c r="F50" s="21">
        <v>37222</v>
      </c>
    </row>
    <row r="51" spans="4:6" ht="12.75" thickBot="1">
      <c r="D51" s="20">
        <v>50</v>
      </c>
      <c r="E51" s="24" t="s">
        <v>62</v>
      </c>
      <c r="F51" s="21">
        <v>39314</v>
      </c>
    </row>
    <row r="52" spans="4:6" ht="12.75" thickBot="1">
      <c r="D52" s="19">
        <v>51</v>
      </c>
      <c r="E52" s="24" t="s">
        <v>63</v>
      </c>
      <c r="F52" s="21">
        <v>37374</v>
      </c>
    </row>
    <row r="53" spans="4:6" ht="12.75" thickBot="1">
      <c r="D53" s="20">
        <v>52</v>
      </c>
      <c r="E53" s="24" t="s">
        <v>64</v>
      </c>
      <c r="F53" s="21">
        <v>37337</v>
      </c>
    </row>
    <row r="54" spans="4:6" ht="12.75" thickBot="1">
      <c r="D54" s="19">
        <v>53</v>
      </c>
      <c r="E54" s="24" t="s">
        <v>65</v>
      </c>
      <c r="F54" s="21">
        <v>41064</v>
      </c>
    </row>
    <row r="55" spans="4:6" ht="12.75" thickBot="1">
      <c r="D55" s="20">
        <v>54</v>
      </c>
      <c r="E55" s="24" t="s">
        <v>66</v>
      </c>
      <c r="F55" s="21">
        <v>38488</v>
      </c>
    </row>
    <row r="56" spans="4:6" ht="12.75" thickBot="1">
      <c r="D56" s="19">
        <v>55</v>
      </c>
      <c r="E56" s="24" t="s">
        <v>67</v>
      </c>
      <c r="F56" s="21">
        <v>38897</v>
      </c>
    </row>
    <row r="57" spans="4:6" ht="12.75" thickBot="1">
      <c r="D57" s="20">
        <v>56</v>
      </c>
      <c r="E57" s="24" t="s">
        <v>68</v>
      </c>
      <c r="F57" s="21">
        <v>34484</v>
      </c>
    </row>
    <row r="58" spans="4:6" ht="12.75" thickBot="1">
      <c r="D58" s="19">
        <v>57</v>
      </c>
      <c r="E58" s="24" t="s">
        <v>69</v>
      </c>
      <c r="F58" s="21">
        <v>38342</v>
      </c>
    </row>
    <row r="59" spans="4:6" ht="12.75" thickBot="1">
      <c r="D59" s="20">
        <v>58</v>
      </c>
      <c r="E59" s="24" t="s">
        <v>70</v>
      </c>
      <c r="F59" s="21">
        <v>37950</v>
      </c>
    </row>
    <row r="60" spans="4:6" ht="12.75" thickBot="1">
      <c r="D60" s="19">
        <v>59</v>
      </c>
      <c r="E60" s="24" t="s">
        <v>71</v>
      </c>
      <c r="F60" s="21">
        <v>38215</v>
      </c>
    </row>
    <row r="61" spans="4:6" ht="12.75" thickBot="1">
      <c r="D61" s="20">
        <v>60</v>
      </c>
      <c r="E61" s="24" t="s">
        <v>72</v>
      </c>
      <c r="F61" s="21">
        <v>37036</v>
      </c>
    </row>
    <row r="62" spans="4:6" ht="12.75" thickBot="1">
      <c r="D62" s="19">
        <v>61</v>
      </c>
      <c r="E62" s="24" t="s">
        <v>73</v>
      </c>
      <c r="F62" s="21">
        <v>36203</v>
      </c>
    </row>
    <row r="63" spans="4:6" ht="12.75" thickBot="1">
      <c r="D63" s="20">
        <v>62</v>
      </c>
      <c r="E63" s="24" t="s">
        <v>74</v>
      </c>
      <c r="F63" s="21">
        <v>37225</v>
      </c>
    </row>
    <row r="64" spans="4:6" ht="12.75" thickBot="1">
      <c r="D64" s="19">
        <v>63</v>
      </c>
      <c r="E64" s="24" t="s">
        <v>75</v>
      </c>
      <c r="F64" s="21">
        <v>37337</v>
      </c>
    </row>
    <row r="65" spans="4:6" ht="12.75" thickBot="1">
      <c r="D65" s="20">
        <v>64</v>
      </c>
      <c r="E65" s="24" t="s">
        <v>76</v>
      </c>
      <c r="F65" s="21">
        <v>36250</v>
      </c>
    </row>
    <row r="66" spans="4:6" ht="12.75" thickBot="1">
      <c r="D66" s="19">
        <v>65</v>
      </c>
      <c r="E66" s="24" t="s">
        <v>77</v>
      </c>
      <c r="F66" s="21">
        <v>34649</v>
      </c>
    </row>
    <row r="67" spans="4:6" ht="12.75" thickBot="1">
      <c r="D67" s="20">
        <v>66</v>
      </c>
      <c r="E67" s="24" t="s">
        <v>78</v>
      </c>
      <c r="F67" s="21">
        <v>38803</v>
      </c>
    </row>
    <row r="68" spans="4:6" ht="12.75" thickBot="1">
      <c r="D68" s="19">
        <v>67</v>
      </c>
      <c r="E68" s="24" t="s">
        <v>79</v>
      </c>
      <c r="F68" s="21">
        <v>33511</v>
      </c>
    </row>
    <row r="69" spans="4:6" ht="12.75" thickBot="1">
      <c r="D69" s="20">
        <v>68</v>
      </c>
      <c r="E69" s="24" t="s">
        <v>80</v>
      </c>
      <c r="F69" s="21">
        <v>37767</v>
      </c>
    </row>
    <row r="70" spans="4:6" ht="12.75" thickBot="1">
      <c r="D70" s="19">
        <v>69</v>
      </c>
      <c r="E70" s="24" t="s">
        <v>81</v>
      </c>
      <c r="F70" s="21">
        <v>36109</v>
      </c>
    </row>
    <row r="71" spans="4:6" ht="12.75" thickBot="1">
      <c r="D71" s="20">
        <v>70</v>
      </c>
      <c r="E71" s="24" t="s">
        <v>82</v>
      </c>
      <c r="F71" s="21">
        <v>41775</v>
      </c>
    </row>
    <row r="72" spans="4:6" ht="12.75" thickBot="1">
      <c r="D72" s="19">
        <v>71</v>
      </c>
      <c r="E72" s="24" t="s">
        <v>83</v>
      </c>
      <c r="F72" s="21">
        <v>38363</v>
      </c>
    </row>
    <row r="73" spans="4:6" ht="12.75" thickBot="1">
      <c r="D73" s="20">
        <v>72</v>
      </c>
      <c r="E73" s="24" t="s">
        <v>84</v>
      </c>
      <c r="F73" s="21">
        <v>42132</v>
      </c>
    </row>
    <row r="74" spans="4:6" ht="12.75" thickBot="1">
      <c r="D74" s="19">
        <v>73</v>
      </c>
      <c r="E74" s="24" t="s">
        <v>85</v>
      </c>
      <c r="F74" s="21">
        <v>37194</v>
      </c>
    </row>
    <row r="75" spans="4:6" ht="12.75" thickBot="1">
      <c r="D75" s="20">
        <v>74</v>
      </c>
      <c r="E75" s="24" t="s">
        <v>86</v>
      </c>
      <c r="F75" s="21">
        <v>39181</v>
      </c>
    </row>
    <row r="76" spans="4:6" ht="12.75" thickBot="1">
      <c r="D76" s="19">
        <v>75</v>
      </c>
      <c r="E76" s="24" t="s">
        <v>134</v>
      </c>
      <c r="F76" s="21">
        <v>42889</v>
      </c>
    </row>
    <row r="77" spans="4:6" ht="12.75" thickBot="1">
      <c r="D77" s="20">
        <v>76</v>
      </c>
      <c r="E77" s="24" t="s">
        <v>87</v>
      </c>
      <c r="F77" s="21">
        <v>37760</v>
      </c>
    </row>
    <row r="78" spans="4:6" ht="12.75" thickBot="1">
      <c r="D78" s="19">
        <v>77</v>
      </c>
      <c r="E78" s="24" t="s">
        <v>88</v>
      </c>
      <c r="F78" s="21">
        <v>38671</v>
      </c>
    </row>
    <row r="79" spans="4:6" ht="12.75" thickBot="1">
      <c r="D79" s="20">
        <v>78</v>
      </c>
      <c r="E79" s="24" t="s">
        <v>89</v>
      </c>
      <c r="F79" s="21">
        <v>34483</v>
      </c>
    </row>
    <row r="80" spans="4:6" ht="12.75" thickBot="1">
      <c r="D80" s="19">
        <v>79</v>
      </c>
      <c r="E80" s="24" t="s">
        <v>132</v>
      </c>
      <c r="F80" s="21">
        <v>42727</v>
      </c>
    </row>
    <row r="81" spans="4:6" ht="12.75" thickBot="1">
      <c r="D81" s="20">
        <v>80</v>
      </c>
      <c r="E81" s="24" t="s">
        <v>90</v>
      </c>
      <c r="F81" s="21">
        <v>37189</v>
      </c>
    </row>
    <row r="82" spans="4:6" ht="12.75" thickBot="1">
      <c r="D82" s="19">
        <v>81</v>
      </c>
      <c r="E82" s="24" t="s">
        <v>91</v>
      </c>
      <c r="F82" s="21">
        <v>38527</v>
      </c>
    </row>
    <row r="83" spans="4:6" ht="12.75" thickBot="1">
      <c r="D83" s="20">
        <v>82</v>
      </c>
      <c r="E83" s="24" t="s">
        <v>92</v>
      </c>
      <c r="F83" s="21">
        <v>37225</v>
      </c>
    </row>
    <row r="84" spans="4:6" ht="12.75" thickBot="1">
      <c r="D84" s="19">
        <v>83</v>
      </c>
      <c r="E84" s="24" t="s">
        <v>93</v>
      </c>
      <c r="F84" s="21">
        <v>37218</v>
      </c>
    </row>
    <row r="85" spans="4:6" ht="12.75" thickBot="1">
      <c r="D85" s="20">
        <v>84</v>
      </c>
      <c r="E85" s="24" t="s">
        <v>94</v>
      </c>
      <c r="F85" s="21">
        <v>35165</v>
      </c>
    </row>
    <row r="86" spans="4:6" ht="12.75" thickBot="1">
      <c r="D86" s="19">
        <v>85</v>
      </c>
      <c r="E86" s="24" t="s">
        <v>95</v>
      </c>
      <c r="F86" s="21">
        <v>38328</v>
      </c>
    </row>
    <row r="87" spans="4:6" ht="12.75" thickBot="1">
      <c r="D87" s="20">
        <v>86</v>
      </c>
      <c r="E87" s="24" t="s">
        <v>96</v>
      </c>
      <c r="F87" s="21">
        <v>37243</v>
      </c>
    </row>
    <row r="88" spans="4:6" ht="12.75" thickBot="1">
      <c r="D88" s="19">
        <v>87</v>
      </c>
      <c r="E88" s="24" t="s">
        <v>97</v>
      </c>
      <c r="F88" s="21">
        <v>36221</v>
      </c>
    </row>
    <row r="89" spans="4:6" ht="12.75" thickBot="1">
      <c r="D89" s="20">
        <v>88</v>
      </c>
      <c r="E89" s="26" t="s">
        <v>98</v>
      </c>
      <c r="F89" s="21">
        <v>35753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="115" zoomScaleNormal="115" zoomScalePageLayoutView="0" workbookViewId="0" topLeftCell="A1">
      <selection activeCell="C20" sqref="C20"/>
    </sheetView>
  </sheetViews>
  <sheetFormatPr defaultColWidth="9.140625" defaultRowHeight="12.75"/>
  <cols>
    <col min="1" max="1" width="27.140625" style="3" customWidth="1"/>
    <col min="2" max="2" width="26.140625" style="3" customWidth="1"/>
    <col min="3" max="3" width="15.57421875" style="0" customWidth="1"/>
    <col min="4" max="4" width="15.00390625" style="0" customWidth="1"/>
  </cols>
  <sheetData>
    <row r="1" spans="1:4" ht="47.25" customHeight="1" thickBot="1">
      <c r="A1" s="48" t="s">
        <v>135</v>
      </c>
      <c r="B1" s="48"/>
      <c r="C1" s="11"/>
      <c r="D1" s="11"/>
    </row>
    <row r="2" spans="1:4" s="12" customFormat="1" ht="67.5" customHeight="1">
      <c r="A2" s="51" t="s">
        <v>136</v>
      </c>
      <c r="B2" s="50"/>
      <c r="C2" s="50"/>
      <c r="D2" s="50"/>
    </row>
    <row r="3" spans="1:4" s="12" customFormat="1" ht="40.5" customHeight="1">
      <c r="A3" s="51" t="s">
        <v>121</v>
      </c>
      <c r="B3" s="50"/>
      <c r="C3" s="50"/>
      <c r="D3" s="50"/>
    </row>
    <row r="4" spans="1:4" s="12" customFormat="1" ht="53.25" customHeight="1">
      <c r="A4" s="49" t="s">
        <v>104</v>
      </c>
      <c r="B4" s="50"/>
      <c r="C4" s="50"/>
      <c r="D4" s="50"/>
    </row>
    <row r="5" spans="3:5" ht="6" customHeight="1" thickBot="1">
      <c r="C5" s="4"/>
      <c r="D5" s="4"/>
      <c r="E5" s="4"/>
    </row>
    <row r="6" spans="1:4" s="38" customFormat="1" ht="19.5" customHeight="1" thickBot="1">
      <c r="A6" s="18" t="s">
        <v>10</v>
      </c>
      <c r="B6" s="55"/>
      <c r="C6" s="55"/>
      <c r="D6" s="56"/>
    </row>
    <row r="7" spans="1:4" s="31" customFormat="1" ht="19.5" customHeight="1" thickBot="1">
      <c r="A7" s="15" t="s">
        <v>127</v>
      </c>
      <c r="B7" s="16" t="s">
        <v>137</v>
      </c>
      <c r="C7" s="59"/>
      <c r="D7" s="60"/>
    </row>
    <row r="8" spans="1:4" s="31" customFormat="1" ht="37.5" customHeight="1" thickBot="1">
      <c r="A8" s="15" t="s">
        <v>122</v>
      </c>
      <c r="B8" s="59"/>
      <c r="C8" s="61"/>
      <c r="D8" s="60"/>
    </row>
    <row r="9" spans="1:4" s="31" customFormat="1" ht="19.5" customHeight="1" thickBot="1">
      <c r="A9" s="17" t="s">
        <v>123</v>
      </c>
      <c r="B9" s="27"/>
      <c r="C9" s="41" t="s">
        <v>119</v>
      </c>
      <c r="D9" s="27"/>
    </row>
    <row r="10" spans="1:4" s="31" customFormat="1" ht="19.5" customHeight="1" thickBot="1">
      <c r="A10" s="17" t="s">
        <v>124</v>
      </c>
      <c r="B10" s="27"/>
      <c r="C10" s="41" t="s">
        <v>130</v>
      </c>
      <c r="D10" s="27"/>
    </row>
    <row r="11" spans="1:4" s="31" customFormat="1" ht="15" customHeight="1" thickBot="1">
      <c r="A11" s="52" t="s">
        <v>131</v>
      </c>
      <c r="B11" s="53"/>
      <c r="C11" s="53"/>
      <c r="D11" s="54"/>
    </row>
    <row r="12" spans="1:5" s="31" customFormat="1" ht="12" customHeight="1" thickBot="1">
      <c r="A12" s="33"/>
      <c r="B12" s="33"/>
      <c r="C12" s="39"/>
      <c r="D12" s="39"/>
      <c r="E12" s="39"/>
    </row>
    <row r="13" spans="1:5" s="31" customFormat="1" ht="29.25" customHeight="1" thickBot="1">
      <c r="A13" s="57" t="s">
        <v>126</v>
      </c>
      <c r="B13" s="57"/>
      <c r="C13" s="58"/>
      <c r="D13" s="40">
        <f>SUM(D14:D23)</f>
        <v>0</v>
      </c>
      <c r="E13" s="39"/>
    </row>
    <row r="14" spans="1:4" s="31" customFormat="1" ht="27.75" customHeight="1">
      <c r="A14" s="44" t="s">
        <v>3</v>
      </c>
      <c r="B14" s="45"/>
      <c r="C14" s="29"/>
      <c r="D14" s="30" t="str">
        <f>IF(C14="","изберете критерий от колона C",IF(C14="Да",10,0))</f>
        <v>изберете критерий от колона C</v>
      </c>
    </row>
    <row r="15" spans="1:4" s="31" customFormat="1" ht="27.75" customHeight="1">
      <c r="A15" s="44" t="s">
        <v>112</v>
      </c>
      <c r="B15" s="45"/>
      <c r="C15" s="32"/>
      <c r="D15" s="30" t="str">
        <f>IF(C15="","изберете критерий от колона C",IF(C15="изпълнени и двата критерия",10,IF(C15="изпълнен само един критерий",5,0)))</f>
        <v>изберете критерий от колона C</v>
      </c>
    </row>
    <row r="16" spans="1:4" s="31" customFormat="1" ht="27.75" customHeight="1">
      <c r="A16" s="44" t="s">
        <v>105</v>
      </c>
      <c r="B16" s="45"/>
      <c r="C16" s="29"/>
      <c r="D16" s="30" t="str">
        <f>IF(C16="","изберете критерий от колона C",IF(C16="Да",5,0))</f>
        <v>изберете критерий от колона C</v>
      </c>
    </row>
    <row r="17" spans="1:4" s="31" customFormat="1" ht="27.75" customHeight="1">
      <c r="A17" s="44" t="s">
        <v>4</v>
      </c>
      <c r="B17" s="46"/>
      <c r="C17" s="29"/>
      <c r="D17" s="30" t="str">
        <f>IF(C17="","изберете критерий от колона C",IF(C17="Да",10,0))</f>
        <v>изберете критерий от колона C</v>
      </c>
    </row>
    <row r="18" spans="1:4" s="31" customFormat="1" ht="42" customHeight="1">
      <c r="A18" s="44" t="s">
        <v>129</v>
      </c>
      <c r="B18" s="45"/>
      <c r="C18" s="32"/>
      <c r="D18" s="30" t="str">
        <f>IF(C18="","изберете критерий от колона C",IF(C18="пълно съответствие",15,IF(C18="частично съответствие",5,0)))</f>
        <v>изберете критерий от колона C</v>
      </c>
    </row>
    <row r="19" spans="1:4" s="31" customFormat="1" ht="27.75" customHeight="1">
      <c r="A19" s="44" t="s">
        <v>114</v>
      </c>
      <c r="B19" s="45"/>
      <c r="C19" s="32"/>
      <c r="D19" s="30" t="str">
        <f>IF(C19="","изберете критерий от колона C",IF(C19="напълно",10,IF(C19="частично",5,0)))</f>
        <v>изберете критерий от колона C</v>
      </c>
    </row>
    <row r="20" spans="1:4" s="31" customFormat="1" ht="27.75" customHeight="1">
      <c r="A20" s="44" t="s">
        <v>138</v>
      </c>
      <c r="B20" s="45"/>
      <c r="C20" s="29"/>
      <c r="D20" s="30" t="str">
        <f>IF(C20="","изберете критерий от колона C",IF(C20="Да",5,0))</f>
        <v>изберете критерий от колона C</v>
      </c>
    </row>
    <row r="21" spans="1:4" s="31" customFormat="1" ht="27.75" customHeight="1">
      <c r="A21" s="44" t="s">
        <v>5</v>
      </c>
      <c r="B21" s="46"/>
      <c r="C21" s="29"/>
      <c r="D21" s="30" t="str">
        <f>IF(C21="","изберете критерий от колона C",IF(C21="Да",5,0))</f>
        <v>изберете критерий от колона C</v>
      </c>
    </row>
    <row r="22" spans="1:4" s="31" customFormat="1" ht="27.75" customHeight="1">
      <c r="A22" s="44" t="s">
        <v>99</v>
      </c>
      <c r="B22" s="45"/>
      <c r="C22" s="32"/>
      <c r="D22" s="30" t="str">
        <f>IF(C22="","изберете критерий от колона C",IF(C22="ежегодни",10,IF(C22="епизодични",5,0)))</f>
        <v>изберете критерий от колона C</v>
      </c>
    </row>
    <row r="23" spans="1:4" s="31" customFormat="1" ht="37.5" customHeight="1">
      <c r="A23" s="44" t="s">
        <v>128</v>
      </c>
      <c r="B23" s="45"/>
      <c r="C23" s="42">
        <f>IF(AND(B9="",D9="",B10="",D10=""),"",IF(AND(B9&lt;&gt;"",OR(D9="",B10="")),"не сте въвели сума на гранта или съфинансиране",IF(AND(D9&lt;&gt;"",B9=""),"не сте въвели сума на проекта",(D9+D10)/B9)))</f>
      </c>
      <c r="D23" s="30" t="str">
        <f>IF(C23="","въведете сумите по проекта",IF(C23="не сте въвели сума на гранта или съфинансиране","грешка",IF(C23="не сте въвели сума на проекта","грешка",IF(C23&lt;=20%,10,IF(AND(C23&gt;20%,C23&lt;=50%),15,20)))))</f>
        <v>въведете сумите по проекта</v>
      </c>
    </row>
    <row r="24" spans="1:2" s="31" customFormat="1" ht="9.75" customHeight="1" thickBot="1">
      <c r="A24" s="33"/>
      <c r="B24" s="33"/>
    </row>
    <row r="25" spans="1:4" s="35" customFormat="1" ht="27.75" customHeight="1" thickBot="1">
      <c r="A25" s="62" t="s">
        <v>125</v>
      </c>
      <c r="B25" s="63"/>
      <c r="C25" s="64"/>
      <c r="D25" s="34"/>
    </row>
    <row r="26" spans="1:4" s="36" customFormat="1" ht="27" customHeight="1">
      <c r="A26" s="65" t="s">
        <v>102</v>
      </c>
      <c r="B26" s="65"/>
      <c r="C26" s="65"/>
      <c r="D26" s="65"/>
    </row>
    <row r="27" spans="1:2" s="36" customFormat="1" ht="1.5" customHeight="1">
      <c r="A27" s="37"/>
      <c r="B27" s="37"/>
    </row>
    <row r="28" spans="1:4" s="36" customFormat="1" ht="26.25" customHeight="1">
      <c r="A28" s="47" t="s">
        <v>120</v>
      </c>
      <c r="B28" s="47"/>
      <c r="C28" s="47"/>
      <c r="D28" s="47"/>
    </row>
    <row r="29" spans="1:4" s="36" customFormat="1" ht="26.25" customHeight="1">
      <c r="A29" s="43" t="s">
        <v>100</v>
      </c>
      <c r="B29" s="43"/>
      <c r="C29" s="43"/>
      <c r="D29" s="43"/>
    </row>
  </sheetData>
  <sheetProtection password="CC59" sheet="1" selectLockedCells="1"/>
  <mergeCells count="23">
    <mergeCell ref="C7:D7"/>
    <mergeCell ref="B8:D8"/>
    <mergeCell ref="A25:C25"/>
    <mergeCell ref="A26:D26"/>
    <mergeCell ref="A19:B19"/>
    <mergeCell ref="A23:B23"/>
    <mergeCell ref="A1:B1"/>
    <mergeCell ref="A4:D4"/>
    <mergeCell ref="A22:B22"/>
    <mergeCell ref="A3:D3"/>
    <mergeCell ref="A2:D2"/>
    <mergeCell ref="A11:D11"/>
    <mergeCell ref="B6:D6"/>
    <mergeCell ref="A21:B21"/>
    <mergeCell ref="A13:C13"/>
    <mergeCell ref="A15:B15"/>
    <mergeCell ref="A29:D29"/>
    <mergeCell ref="A14:B14"/>
    <mergeCell ref="A16:B16"/>
    <mergeCell ref="A20:B20"/>
    <mergeCell ref="A18:B18"/>
    <mergeCell ref="A17:B17"/>
    <mergeCell ref="A28:D28"/>
  </mergeCells>
  <dataValidations count="6">
    <dataValidation type="list" allowBlank="1" showInputMessage="1" showErrorMessage="1" sqref="C22">
      <formula1>RFD</formula1>
    </dataValidation>
    <dataValidation type="list" allowBlank="1" showInputMessage="1" showErrorMessage="1" sqref="C18">
      <formula1>GAF</formula1>
    </dataValidation>
    <dataValidation type="list" allowBlank="1" showInputMessage="1" showErrorMessage="1" sqref="C14 C16:C17 C20:C21">
      <formula1>yes_no</formula1>
    </dataValidation>
    <dataValidation type="list" allowBlank="1" showInputMessage="1" showErrorMessage="1" sqref="B6:D6">
      <formula1>Rclub</formula1>
    </dataValidation>
    <dataValidation type="list" allowBlank="1" showInputMessage="1" showErrorMessage="1" sqref="C15">
      <formula1>Target</formula1>
    </dataValidation>
    <dataValidation type="list" allowBlank="1" showInputMessage="1" showErrorMessage="1" sqref="C19">
      <formula1>Sustein</formula1>
    </dataValidation>
  </dataValidations>
  <printOptions/>
  <pageMargins left="1.1811023622047245" right="0.2362204724409449" top="0.15748031496062992" bottom="0.1968503937007874" header="0.15748031496062992" footer="0.1968503937007874"/>
  <pageSetup horizontalDpi="600" verticalDpi="600" orientation="portrait" paperSize="9" r:id="rId2"/>
  <ignoredErrors>
    <ignoredError sqref="D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Cybele</cp:lastModifiedBy>
  <cp:lastPrinted>2018-09-15T20:22:13Z</cp:lastPrinted>
  <dcterms:created xsi:type="dcterms:W3CDTF">1996-10-14T23:33:28Z</dcterms:created>
  <dcterms:modified xsi:type="dcterms:W3CDTF">2020-09-03T07:53:11Z</dcterms:modified>
  <cp:category/>
  <cp:version/>
  <cp:contentType/>
  <cp:contentStatus/>
</cp:coreProperties>
</file>